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80" activeTab="0"/>
  </bookViews>
  <sheets>
    <sheet name="inschrijfformulier2015" sheetId="1" r:id="rId1"/>
  </sheets>
  <definedNames>
    <definedName name="Keren" localSheetId="0">'inschrijfformulier2015'!$H$12:$H$69</definedName>
    <definedName name="Keren2" localSheetId="0">'inschrijfformulier2015'!$I$12:$I$69</definedName>
  </definedNames>
  <calcPr fullCalcOnLoad="1"/>
</workbook>
</file>

<file path=xl/sharedStrings.xml><?xml version="1.0" encoding="utf-8"?>
<sst xmlns="http://schemas.openxmlformats.org/spreadsheetml/2006/main" count="91" uniqueCount="90">
  <si>
    <t>gegevens deelnememers/lidmaatschap voor (school)groepen</t>
  </si>
  <si>
    <t>Organisatiegegevens</t>
  </si>
  <si>
    <t>A4D datum</t>
  </si>
  <si>
    <t>Vereniging/comité</t>
  </si>
  <si>
    <t>Gezamenlijke gegevens school(groep)</t>
  </si>
  <si>
    <t>gegevens contactpersoon</t>
  </si>
  <si>
    <t>Naam</t>
  </si>
  <si>
    <t>klas</t>
  </si>
  <si>
    <t>Adres</t>
  </si>
  <si>
    <t>schooladres</t>
  </si>
  <si>
    <t>telefoon</t>
  </si>
  <si>
    <t>school postcode</t>
  </si>
  <si>
    <t>mobiel</t>
  </si>
  <si>
    <t>km afstand</t>
  </si>
  <si>
    <t>e-mail adres</t>
  </si>
  <si>
    <t xml:space="preserve">Deelnemersgegevens </t>
  </si>
  <si>
    <t>Achternaam</t>
  </si>
  <si>
    <t>geboorte</t>
  </si>
  <si>
    <t>herinnering</t>
  </si>
  <si>
    <t>datum</t>
  </si>
  <si>
    <t>nummer</t>
  </si>
  <si>
    <t>Herinneringen</t>
  </si>
  <si>
    <t>1e</t>
  </si>
  <si>
    <t>26e</t>
  </si>
  <si>
    <t>2e</t>
  </si>
  <si>
    <t>27e</t>
  </si>
  <si>
    <t>Totaal</t>
  </si>
  <si>
    <t>3e</t>
  </si>
  <si>
    <t>28e</t>
  </si>
  <si>
    <t>4e</t>
  </si>
  <si>
    <t>29e</t>
  </si>
  <si>
    <t>5e</t>
  </si>
  <si>
    <t>30e</t>
  </si>
  <si>
    <t>6e</t>
  </si>
  <si>
    <t>31e</t>
  </si>
  <si>
    <t>7e</t>
  </si>
  <si>
    <t>32e</t>
  </si>
  <si>
    <t>8e</t>
  </si>
  <si>
    <t>33e</t>
  </si>
  <si>
    <t>9e</t>
  </si>
  <si>
    <t>34e</t>
  </si>
  <si>
    <t>10e</t>
  </si>
  <si>
    <t>35e</t>
  </si>
  <si>
    <t>11e</t>
  </si>
  <si>
    <t>36e</t>
  </si>
  <si>
    <t>12e</t>
  </si>
  <si>
    <t>37e</t>
  </si>
  <si>
    <t>13e</t>
  </si>
  <si>
    <t>38e</t>
  </si>
  <si>
    <t>14e</t>
  </si>
  <si>
    <t>39e</t>
  </si>
  <si>
    <t>15e</t>
  </si>
  <si>
    <t>40e</t>
  </si>
  <si>
    <t>16e</t>
  </si>
  <si>
    <t>41e</t>
  </si>
  <si>
    <t>17e</t>
  </si>
  <si>
    <t>42e</t>
  </si>
  <si>
    <t>18e</t>
  </si>
  <si>
    <t>43e</t>
  </si>
  <si>
    <t>19e</t>
  </si>
  <si>
    <t>44e</t>
  </si>
  <si>
    <t>20e</t>
  </si>
  <si>
    <t>45e</t>
  </si>
  <si>
    <t>21e</t>
  </si>
  <si>
    <t>46e</t>
  </si>
  <si>
    <t>22e</t>
  </si>
  <si>
    <t>47e</t>
  </si>
  <si>
    <t>23e</t>
  </si>
  <si>
    <t>48e</t>
  </si>
  <si>
    <t>24e</t>
  </si>
  <si>
    <t>49e</t>
  </si>
  <si>
    <t>25e</t>
  </si>
  <si>
    <t>50e</t>
  </si>
  <si>
    <t>stichting schoolsport</t>
  </si>
  <si>
    <t>Kolommen met deze kleur worden automatisch gevuld</t>
  </si>
  <si>
    <t>IBAN-nr. A4D Org.</t>
  </si>
  <si>
    <t xml:space="preserve">T.N.V. </t>
  </si>
  <si>
    <t>FORMULIER INSCHRIJVING KWBN AVONDVIERDAAGSE</t>
  </si>
  <si>
    <t>Regio</t>
  </si>
  <si>
    <t>A4D Plaats</t>
  </si>
  <si>
    <t>KWBN Relatienummer</t>
  </si>
  <si>
    <t>Uden</t>
  </si>
  <si>
    <t>KWBN - Brabant-Zeeland</t>
  </si>
  <si>
    <t xml:space="preserve">NL53INGB0006234420 </t>
  </si>
  <si>
    <t>Stichting Schoolsport Uden</t>
  </si>
  <si>
    <t>Kolommen met deze kleur zijn verplicht</t>
  </si>
  <si>
    <t>voornaam</t>
  </si>
  <si>
    <t>14-17 juni 2022</t>
  </si>
  <si>
    <t>M/V</t>
  </si>
  <si>
    <t>Adres school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</si>
</sst>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&quot;€&quot;\ #,##0.00_-;[Red]&quot;€&quot;\ #,##0.00\-"/>
    <numFmt numFmtId="166" formatCode="&quot;Ja&quot;;&quot;Ja&quot;;&quot;Nee&quot;"/>
    <numFmt numFmtId="167" formatCode="&quot;Waar&quot;;&quot;Waar&quot;;&quot;Onwaar&quot;"/>
    <numFmt numFmtId="168" formatCode="&quot;Aan&quot;;&quot;Aan&quot;;&quot;Uit&quot;"/>
    <numFmt numFmtId="169" formatCode="[$€-2]\ #.##000_);[Red]\([$€-2]\ #.##000\)"/>
  </numFmts>
  <fonts count="53">
    <font>
      <sz val="11"/>
      <color theme="1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color indexed="18"/>
      <name val="Verdana"/>
      <family val="2"/>
    </font>
    <font>
      <b/>
      <sz val="10"/>
      <color indexed="18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Verdana"/>
      <family val="2"/>
    </font>
    <font>
      <b/>
      <i/>
      <sz val="11"/>
      <color indexed="8"/>
      <name val="Verdana"/>
      <family val="2"/>
    </font>
    <font>
      <i/>
      <u val="single"/>
      <sz val="8"/>
      <color indexed="8"/>
      <name val="Verdana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000066"/>
      <name val="Verdana"/>
      <family val="2"/>
    </font>
    <font>
      <b/>
      <i/>
      <sz val="11"/>
      <color theme="1"/>
      <name val="Verdana"/>
      <family val="2"/>
    </font>
    <font>
      <sz val="12"/>
      <color theme="1"/>
      <name val="Times New Roman"/>
      <family val="1"/>
    </font>
    <font>
      <i/>
      <u val="single"/>
      <sz val="8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9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8" fontId="8" fillId="0" borderId="0" xfId="45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left"/>
    </xf>
    <xf numFmtId="165" fontId="8" fillId="0" borderId="0" xfId="58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5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19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9" xfId="0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21" xfId="0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1" fontId="0" fillId="36" borderId="24" xfId="0" applyNumberFormat="1" applyFill="1" applyBorder="1" applyAlignment="1">
      <alignment/>
    </xf>
    <xf numFmtId="0" fontId="0" fillId="37" borderId="14" xfId="0" applyFill="1" applyBorder="1" applyAlignment="1">
      <alignment horizontal="left"/>
    </xf>
    <xf numFmtId="0" fontId="2" fillId="37" borderId="12" xfId="0" applyNumberFormat="1" applyFont="1" applyFill="1" applyBorder="1" applyAlignment="1">
      <alignment horizontal="center"/>
    </xf>
    <xf numFmtId="0" fontId="2" fillId="37" borderId="23" xfId="0" applyFont="1" applyFill="1" applyBorder="1" applyAlignment="1">
      <alignment/>
    </xf>
    <xf numFmtId="0" fontId="51" fillId="0" borderId="0" xfId="0" applyFont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7" fillId="0" borderId="25" xfId="43" applyBorder="1" applyAlignment="1" applyProtection="1">
      <alignment horizontal="center"/>
      <protection/>
    </xf>
    <xf numFmtId="0" fontId="37" fillId="0" borderId="26" xfId="43" applyBorder="1" applyAlignment="1" applyProtection="1">
      <alignment horizontal="center"/>
      <protection/>
    </xf>
    <xf numFmtId="0" fontId="0" fillId="38" borderId="19" xfId="0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6" borderId="25" xfId="0" applyNumberFormat="1" applyFill="1" applyBorder="1" applyAlignment="1">
      <alignment horizontal="left"/>
    </xf>
    <xf numFmtId="0" fontId="0" fillId="36" borderId="26" xfId="0" applyNumberFormat="1" applyFill="1" applyBorder="1" applyAlignment="1">
      <alignment horizontal="left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9" borderId="19" xfId="0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2" fillId="0" borderId="19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0" fillId="0" borderId="27" xfId="0" applyBorder="1" applyAlignment="1">
      <alignment horizontal="center"/>
    </xf>
    <xf numFmtId="0" fontId="2" fillId="36" borderId="19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zoomScalePageLayoutView="0" workbookViewId="0" topLeftCell="A1">
      <selection activeCell="A20" sqref="A20"/>
    </sheetView>
  </sheetViews>
  <sheetFormatPr defaultColWidth="8.796875" defaultRowHeight="14.25"/>
  <cols>
    <col min="1" max="1" width="15.19921875" style="0" customWidth="1"/>
    <col min="2" max="2" width="10.69921875" style="0" customWidth="1"/>
    <col min="3" max="3" width="11" style="0" customWidth="1"/>
    <col min="4" max="4" width="1.69921875" style="0" customWidth="1"/>
    <col min="5" max="5" width="10.19921875" style="0" customWidth="1"/>
    <col min="6" max="6" width="17.796875" style="0" customWidth="1"/>
    <col min="7" max="7" width="6.69921875" style="0" customWidth="1"/>
    <col min="8" max="8" width="7.796875" style="0" customWidth="1"/>
    <col min="9" max="9" width="7.09765625" style="0" customWidth="1"/>
    <col min="10" max="10" width="6.3984375" style="0" customWidth="1"/>
  </cols>
  <sheetData>
    <row r="1" spans="1:9" ht="15">
      <c r="A1" s="38" t="s">
        <v>77</v>
      </c>
      <c r="B1" s="39"/>
      <c r="C1" s="40"/>
      <c r="D1" s="40"/>
      <c r="E1" s="40" t="s">
        <v>0</v>
      </c>
      <c r="F1" s="40"/>
      <c r="G1" s="40"/>
      <c r="H1" s="39"/>
      <c r="I1" s="41"/>
    </row>
    <row r="2" spans="1:9" ht="14.25">
      <c r="A2" s="37"/>
      <c r="B2" s="35"/>
      <c r="C2" s="35"/>
      <c r="D2" s="35"/>
      <c r="E2" s="35"/>
      <c r="F2" s="35"/>
      <c r="G2" s="35"/>
      <c r="H2" s="48"/>
      <c r="I2" s="42"/>
    </row>
    <row r="3" spans="1:9" ht="15.75" thickBot="1">
      <c r="A3" s="34" t="s">
        <v>1</v>
      </c>
      <c r="B3" s="43"/>
      <c r="C3" s="44"/>
      <c r="D3" s="44"/>
      <c r="E3" s="48" t="s">
        <v>2</v>
      </c>
      <c r="F3" s="44"/>
      <c r="G3" s="48" t="s">
        <v>78</v>
      </c>
      <c r="H3" s="44"/>
      <c r="I3" s="45"/>
    </row>
    <row r="4" spans="1:9" ht="16.5" thickBot="1">
      <c r="A4" s="46" t="s">
        <v>3</v>
      </c>
      <c r="B4" s="70" t="s">
        <v>73</v>
      </c>
      <c r="C4" s="71"/>
      <c r="D4" s="36"/>
      <c r="E4" s="61" t="s">
        <v>87</v>
      </c>
      <c r="F4" s="36"/>
      <c r="G4" s="49" t="s">
        <v>82</v>
      </c>
      <c r="H4" s="35"/>
      <c r="I4" s="47"/>
    </row>
    <row r="5" spans="1:9" s="33" customFormat="1" ht="15" thickBot="1">
      <c r="A5" s="46" t="s">
        <v>79</v>
      </c>
      <c r="B5" s="72" t="s">
        <v>81</v>
      </c>
      <c r="C5" s="73"/>
      <c r="D5" s="36"/>
      <c r="E5" s="74" t="s">
        <v>80</v>
      </c>
      <c r="F5" s="74"/>
      <c r="G5" s="57">
        <v>436100</v>
      </c>
      <c r="H5" s="35"/>
      <c r="I5" s="47"/>
    </row>
    <row r="6" spans="1:9" s="33" customFormat="1" ht="15" thickBot="1">
      <c r="A6" s="80"/>
      <c r="B6" s="81"/>
      <c r="C6" s="81"/>
      <c r="D6" s="81"/>
      <c r="E6" s="50"/>
      <c r="F6" s="50"/>
      <c r="G6" s="51"/>
      <c r="H6" s="52"/>
      <c r="I6" s="53"/>
    </row>
    <row r="7" spans="1:9" ht="15" thickBot="1">
      <c r="A7" s="46" t="s">
        <v>75</v>
      </c>
      <c r="B7" s="77" t="s">
        <v>83</v>
      </c>
      <c r="C7" s="78"/>
      <c r="D7" s="79"/>
      <c r="E7" s="52" t="s">
        <v>76</v>
      </c>
      <c r="F7" s="77" t="s">
        <v>84</v>
      </c>
      <c r="G7" s="78"/>
      <c r="H7" s="79"/>
      <c r="I7" s="47"/>
    </row>
    <row r="8" spans="1:8" ht="15.75" thickBot="1">
      <c r="A8" s="64" t="s">
        <v>4</v>
      </c>
      <c r="B8" s="65"/>
      <c r="C8" s="65"/>
      <c r="D8" s="65"/>
      <c r="F8" s="32" t="s">
        <v>5</v>
      </c>
      <c r="G8" s="32"/>
      <c r="H8" s="32"/>
    </row>
    <row r="9" spans="1:8" ht="15" thickBot="1">
      <c r="A9" t="s">
        <v>6</v>
      </c>
      <c r="B9" s="62"/>
      <c r="C9" s="82"/>
      <c r="D9" s="82"/>
      <c r="E9" s="63"/>
      <c r="F9" t="s">
        <v>6</v>
      </c>
      <c r="G9" s="62"/>
      <c r="H9" s="63"/>
    </row>
    <row r="10" spans="1:8" ht="15" thickBot="1">
      <c r="A10" t="s">
        <v>7</v>
      </c>
      <c r="B10" s="62"/>
      <c r="C10" s="82"/>
      <c r="D10" s="82"/>
      <c r="E10" s="63"/>
      <c r="F10" t="s">
        <v>8</v>
      </c>
      <c r="G10" s="62"/>
      <c r="H10" s="63"/>
    </row>
    <row r="11" spans="1:8" ht="15" thickBot="1">
      <c r="A11" t="s">
        <v>9</v>
      </c>
      <c r="B11" s="62"/>
      <c r="C11" s="82"/>
      <c r="D11" s="82"/>
      <c r="E11" s="63"/>
      <c r="F11" t="s">
        <v>10</v>
      </c>
      <c r="G11" s="62"/>
      <c r="H11" s="63"/>
    </row>
    <row r="12" spans="1:8" ht="15" thickBot="1">
      <c r="A12" t="s">
        <v>11</v>
      </c>
      <c r="B12" s="62"/>
      <c r="C12" s="82"/>
      <c r="D12" s="82"/>
      <c r="E12" s="63"/>
      <c r="F12" t="s">
        <v>12</v>
      </c>
      <c r="G12" s="62"/>
      <c r="H12" s="63"/>
    </row>
    <row r="13" spans="1:8" ht="15.75" thickBot="1">
      <c r="A13" t="s">
        <v>13</v>
      </c>
      <c r="B13" s="62"/>
      <c r="C13" s="82"/>
      <c r="D13" s="82"/>
      <c r="E13" s="63"/>
      <c r="F13" t="s">
        <v>14</v>
      </c>
      <c r="G13" s="66"/>
      <c r="H13" s="67"/>
    </row>
    <row r="14" spans="1:8" ht="14.25">
      <c r="A14" s="68"/>
      <c r="B14" s="69"/>
      <c r="C14" s="69"/>
      <c r="D14" s="69"/>
      <c r="E14" s="69"/>
      <c r="F14" s="69"/>
      <c r="G14" s="69"/>
      <c r="H14" s="69"/>
    </row>
    <row r="15" spans="1:8" ht="15">
      <c r="A15" s="83" t="s">
        <v>85</v>
      </c>
      <c r="B15" s="84"/>
      <c r="C15" s="84"/>
      <c r="D15" s="84"/>
      <c r="E15" s="84"/>
      <c r="F15" s="84"/>
      <c r="G15" s="84"/>
      <c r="H15" s="84"/>
    </row>
    <row r="16" spans="1:8" ht="14.25">
      <c r="A16" s="75" t="s">
        <v>74</v>
      </c>
      <c r="B16" s="76"/>
      <c r="C16" s="76"/>
      <c r="D16" s="76"/>
      <c r="E16" s="76"/>
      <c r="F16" s="76"/>
      <c r="G16" s="76"/>
      <c r="H16" s="76"/>
    </row>
    <row r="17" spans="1:8" ht="15">
      <c r="A17" s="2" t="s">
        <v>15</v>
      </c>
      <c r="B17" s="3"/>
      <c r="C17" s="4"/>
      <c r="D17" s="4"/>
      <c r="E17" s="4"/>
      <c r="F17" s="4"/>
      <c r="G17" s="4"/>
      <c r="H17" s="4"/>
    </row>
    <row r="18" spans="1:10" ht="15">
      <c r="A18" s="23" t="s">
        <v>16</v>
      </c>
      <c r="B18" s="5" t="s">
        <v>86</v>
      </c>
      <c r="C18" s="5" t="s">
        <v>17</v>
      </c>
      <c r="D18" s="5"/>
      <c r="E18" s="5" t="s">
        <v>88</v>
      </c>
      <c r="F18" s="5" t="s">
        <v>89</v>
      </c>
      <c r="G18" s="60"/>
      <c r="H18" s="54" t="s">
        <v>18</v>
      </c>
      <c r="I18" s="27"/>
      <c r="J18" s="28"/>
    </row>
    <row r="19" spans="1:10" ht="15">
      <c r="A19" s="24"/>
      <c r="B19" s="6"/>
      <c r="C19" s="6" t="s">
        <v>19</v>
      </c>
      <c r="D19" s="25"/>
      <c r="E19" s="6"/>
      <c r="F19" s="6"/>
      <c r="G19" s="59"/>
      <c r="H19" s="55" t="s">
        <v>20</v>
      </c>
      <c r="I19" s="29"/>
      <c r="J19" s="30"/>
    </row>
    <row r="20" spans="1:10" ht="14.25" customHeight="1">
      <c r="A20" s="7"/>
      <c r="B20" s="8"/>
      <c r="C20" s="9"/>
      <c r="D20" s="10"/>
      <c r="E20" s="9"/>
      <c r="F20" s="9"/>
      <c r="G20" s="58"/>
      <c r="H20" s="56"/>
      <c r="I20" s="26" t="s">
        <v>22</v>
      </c>
      <c r="J20" s="26">
        <f>COUNTIF(Keren,1)+COUNTIF(Keren2,1)</f>
        <v>0</v>
      </c>
    </row>
    <row r="21" spans="1:10" ht="14.25" customHeight="1">
      <c r="A21" s="7"/>
      <c r="B21" s="8"/>
      <c r="C21" s="11"/>
      <c r="D21" s="10"/>
      <c r="E21" s="11"/>
      <c r="F21" s="11"/>
      <c r="G21" s="58"/>
      <c r="H21" s="56"/>
      <c r="I21" s="26" t="s">
        <v>24</v>
      </c>
      <c r="J21" s="26">
        <f>COUNTIF(Keren,2)+COUNTIF(Keren2,2)</f>
        <v>0</v>
      </c>
    </row>
    <row r="22" spans="1:10" ht="14.25" customHeight="1">
      <c r="A22" s="7"/>
      <c r="B22" s="8"/>
      <c r="C22" s="11"/>
      <c r="D22" s="10"/>
      <c r="E22" s="11"/>
      <c r="F22" s="11"/>
      <c r="G22" s="58"/>
      <c r="H22" s="56"/>
      <c r="I22" s="26" t="s">
        <v>27</v>
      </c>
      <c r="J22" s="26">
        <f>COUNTIF(Keren,3)+COUNTIF(Keren2,3)</f>
        <v>0</v>
      </c>
    </row>
    <row r="23" spans="1:10" ht="14.25" customHeight="1">
      <c r="A23" s="7"/>
      <c r="B23" s="8"/>
      <c r="C23" s="11"/>
      <c r="D23" s="10"/>
      <c r="E23" s="11"/>
      <c r="F23" s="11"/>
      <c r="G23" s="58"/>
      <c r="H23" s="56"/>
      <c r="I23" s="26" t="s">
        <v>29</v>
      </c>
      <c r="J23" s="26">
        <f>COUNTIF(Keren,4)+COUNTIF(Keren2,4)</f>
        <v>0</v>
      </c>
    </row>
    <row r="24" spans="1:10" ht="14.25" customHeight="1">
      <c r="A24" s="7"/>
      <c r="B24" s="8"/>
      <c r="C24" s="11"/>
      <c r="D24" s="10"/>
      <c r="E24" s="11"/>
      <c r="F24" s="11"/>
      <c r="G24" s="58"/>
      <c r="H24" s="56"/>
      <c r="I24" s="26" t="s">
        <v>31</v>
      </c>
      <c r="J24" s="26">
        <f>COUNTIF(Keren,5)+COUNTIF(Keren2,5)</f>
        <v>0</v>
      </c>
    </row>
    <row r="25" spans="1:10" ht="14.25" customHeight="1">
      <c r="A25" s="7"/>
      <c r="B25" s="8"/>
      <c r="C25" s="11"/>
      <c r="D25" s="10"/>
      <c r="E25" s="11"/>
      <c r="F25" s="11"/>
      <c r="G25" s="58"/>
      <c r="H25" s="56"/>
      <c r="I25" s="26" t="s">
        <v>33</v>
      </c>
      <c r="J25" s="26">
        <f>COUNTIF(Keren,6)+COUNTIF(Keren2,6)</f>
        <v>0</v>
      </c>
    </row>
    <row r="26" spans="1:10" ht="14.25" customHeight="1">
      <c r="A26" s="7"/>
      <c r="B26" s="8"/>
      <c r="C26" s="11"/>
      <c r="D26" s="10"/>
      <c r="E26" s="11"/>
      <c r="F26" s="11"/>
      <c r="G26" s="58"/>
      <c r="H26" s="56"/>
      <c r="I26" s="26" t="s">
        <v>35</v>
      </c>
      <c r="J26" s="26">
        <f>COUNTIF(Keren,7)+COUNTIF(Keren2,7)</f>
        <v>0</v>
      </c>
    </row>
    <row r="27" spans="1:10" ht="14.25" customHeight="1">
      <c r="A27" s="7"/>
      <c r="B27" s="8"/>
      <c r="C27" s="11"/>
      <c r="D27" s="10"/>
      <c r="E27" s="11"/>
      <c r="F27" s="11"/>
      <c r="G27" s="58"/>
      <c r="H27" s="56"/>
      <c r="I27" s="26" t="s">
        <v>37</v>
      </c>
      <c r="J27" s="26">
        <f>COUNTIF(Keren,8)+COUNTIF(Keren2,8)</f>
        <v>0</v>
      </c>
    </row>
    <row r="28" spans="1:10" ht="14.25" customHeight="1">
      <c r="A28" s="7"/>
      <c r="B28" s="8"/>
      <c r="C28" s="11"/>
      <c r="D28" s="10"/>
      <c r="E28" s="11"/>
      <c r="F28" s="11"/>
      <c r="G28" s="58"/>
      <c r="H28" s="56"/>
      <c r="I28" s="26" t="s">
        <v>39</v>
      </c>
      <c r="J28" s="26">
        <f>COUNTIF(Keren,9)+COUNTIF(Keren2,9)</f>
        <v>0</v>
      </c>
    </row>
    <row r="29" spans="1:10" ht="14.25" customHeight="1">
      <c r="A29" s="7"/>
      <c r="B29" s="8"/>
      <c r="C29" s="11"/>
      <c r="D29" s="10"/>
      <c r="E29" s="9"/>
      <c r="F29" s="11"/>
      <c r="G29" s="58"/>
      <c r="H29" s="56"/>
      <c r="I29" s="26" t="s">
        <v>41</v>
      </c>
      <c r="J29" s="26">
        <f>COUNTIF(Keren,10)+COUNTIF(Keren2,10)</f>
        <v>0</v>
      </c>
    </row>
    <row r="30" spans="1:10" ht="14.25" customHeight="1">
      <c r="A30" s="7"/>
      <c r="B30" s="8"/>
      <c r="C30" s="11"/>
      <c r="D30" s="10"/>
      <c r="E30" s="11"/>
      <c r="F30" s="9"/>
      <c r="G30" s="58"/>
      <c r="H30" s="56"/>
      <c r="I30" s="26" t="s">
        <v>43</v>
      </c>
      <c r="J30" s="26">
        <f>COUNTIF(Keren,11)+COUNTIF(Keren2,11)</f>
        <v>0</v>
      </c>
    </row>
    <row r="31" spans="1:10" ht="14.25" customHeight="1">
      <c r="A31" s="7"/>
      <c r="B31" s="8"/>
      <c r="C31" s="11"/>
      <c r="D31" s="10"/>
      <c r="E31" s="11"/>
      <c r="F31" s="11"/>
      <c r="G31" s="58"/>
      <c r="H31" s="56"/>
      <c r="I31" s="26" t="s">
        <v>45</v>
      </c>
      <c r="J31" s="26">
        <f>COUNTIF(Keren,12)+COUNTIF(Keren2,12)</f>
        <v>0</v>
      </c>
    </row>
    <row r="32" spans="1:10" ht="14.25" customHeight="1">
      <c r="A32" s="7"/>
      <c r="B32" s="8"/>
      <c r="C32" s="11"/>
      <c r="D32" s="10"/>
      <c r="E32" s="11"/>
      <c r="F32" s="11"/>
      <c r="G32" s="58"/>
      <c r="H32" s="56"/>
      <c r="I32" s="26" t="s">
        <v>47</v>
      </c>
      <c r="J32" s="26">
        <f>COUNTIF(Keren,13)+COUNTIF(Keren2,13)</f>
        <v>0</v>
      </c>
    </row>
    <row r="33" spans="1:10" ht="14.25" customHeight="1">
      <c r="A33" s="7"/>
      <c r="B33" s="8"/>
      <c r="C33" s="11"/>
      <c r="D33" s="10"/>
      <c r="E33" s="11"/>
      <c r="F33" s="11"/>
      <c r="G33" s="58"/>
      <c r="H33" s="56"/>
      <c r="I33" s="26" t="s">
        <v>49</v>
      </c>
      <c r="J33" s="26">
        <f>COUNTIF(Keren,14)+COUNTIF(Keren2,14)</f>
        <v>0</v>
      </c>
    </row>
    <row r="34" spans="1:10" ht="14.25" customHeight="1">
      <c r="A34" s="7"/>
      <c r="B34" s="8"/>
      <c r="C34" s="11"/>
      <c r="D34" s="10"/>
      <c r="E34" s="11"/>
      <c r="F34" s="11"/>
      <c r="G34" s="58"/>
      <c r="H34" s="56"/>
      <c r="I34" s="26" t="s">
        <v>51</v>
      </c>
      <c r="J34" s="26">
        <f>COUNTIF(Keren,15)+COUNTIF(Keren2,15)</f>
        <v>0</v>
      </c>
    </row>
    <row r="35" spans="1:10" ht="14.25" customHeight="1">
      <c r="A35" s="7"/>
      <c r="B35" s="8"/>
      <c r="C35" s="11"/>
      <c r="D35" s="10"/>
      <c r="E35" s="11"/>
      <c r="F35" s="11"/>
      <c r="G35" s="58"/>
      <c r="H35" s="56"/>
      <c r="I35" s="26" t="s">
        <v>53</v>
      </c>
      <c r="J35" s="26">
        <f>COUNTIF(Keren,16)+COUNTIF(Keren2,16)</f>
        <v>0</v>
      </c>
    </row>
    <row r="36" spans="1:10" ht="14.25" customHeight="1">
      <c r="A36" s="7"/>
      <c r="B36" s="8"/>
      <c r="C36" s="11"/>
      <c r="D36" s="10"/>
      <c r="E36" s="11"/>
      <c r="F36" s="11"/>
      <c r="G36" s="58"/>
      <c r="H36" s="56"/>
      <c r="I36" s="26" t="s">
        <v>55</v>
      </c>
      <c r="J36" s="26">
        <f>COUNTIF(Keren,17)+COUNTIF(Keren2,17)</f>
        <v>0</v>
      </c>
    </row>
    <row r="37" spans="1:10" ht="14.25" customHeight="1">
      <c r="A37" s="7"/>
      <c r="B37" s="8"/>
      <c r="C37" s="11"/>
      <c r="D37" s="10"/>
      <c r="E37" s="11"/>
      <c r="F37" s="11"/>
      <c r="G37" s="58"/>
      <c r="H37" s="56"/>
      <c r="I37" s="26" t="s">
        <v>57</v>
      </c>
      <c r="J37" s="26">
        <f>COUNTIF(Keren,18)+COUNTIF(Keren2,18)</f>
        <v>0</v>
      </c>
    </row>
    <row r="38" spans="1:10" ht="14.25" customHeight="1">
      <c r="A38" s="7"/>
      <c r="B38" s="8"/>
      <c r="C38" s="11"/>
      <c r="D38" s="10"/>
      <c r="E38" s="9"/>
      <c r="F38" s="11"/>
      <c r="G38" s="58"/>
      <c r="H38" s="56"/>
      <c r="I38" s="26" t="s">
        <v>59</v>
      </c>
      <c r="J38" s="26">
        <f>COUNTIF(Keren,19)+COUNTIF(Keren2,19)</f>
        <v>0</v>
      </c>
    </row>
    <row r="39" spans="1:10" ht="14.25" customHeight="1">
      <c r="A39" s="7"/>
      <c r="B39" s="8"/>
      <c r="C39" s="11"/>
      <c r="D39" s="10"/>
      <c r="E39" s="11"/>
      <c r="F39" s="11"/>
      <c r="G39" s="58"/>
      <c r="H39" s="56"/>
      <c r="I39" s="26" t="s">
        <v>61</v>
      </c>
      <c r="J39" s="26">
        <f>COUNTIF(Keren,20)+COUNTIF(Keren2,20)</f>
        <v>0</v>
      </c>
    </row>
    <row r="40" spans="1:10" ht="14.25" customHeight="1">
      <c r="A40" s="7"/>
      <c r="B40" s="8"/>
      <c r="C40" s="11"/>
      <c r="D40" s="10"/>
      <c r="E40" s="11"/>
      <c r="F40" s="11"/>
      <c r="G40" s="58"/>
      <c r="H40" s="56"/>
      <c r="I40" s="26" t="s">
        <v>63</v>
      </c>
      <c r="J40" s="26">
        <f>COUNTIF(Keren,21)+COUNTIF(Keren2,21)</f>
        <v>0</v>
      </c>
    </row>
    <row r="41" spans="1:10" ht="14.25" customHeight="1">
      <c r="A41" s="7"/>
      <c r="B41" s="8"/>
      <c r="C41" s="11"/>
      <c r="D41" s="10"/>
      <c r="E41" s="11"/>
      <c r="F41" s="11"/>
      <c r="G41" s="58"/>
      <c r="H41" s="56"/>
      <c r="I41" s="26" t="s">
        <v>65</v>
      </c>
      <c r="J41" s="26">
        <f>COUNTIF(Keren,22)+COUNTIF(Keren2,22)</f>
        <v>0</v>
      </c>
    </row>
    <row r="42" spans="1:10" ht="14.25" customHeight="1">
      <c r="A42" s="7"/>
      <c r="B42" s="8"/>
      <c r="C42" s="11"/>
      <c r="D42" s="10"/>
      <c r="E42" s="11"/>
      <c r="F42" s="11"/>
      <c r="G42" s="58"/>
      <c r="H42" s="56"/>
      <c r="I42" s="26" t="s">
        <v>67</v>
      </c>
      <c r="J42" s="26">
        <f>COUNTIF(Keren,23)+COUNTIF(Keren2,23)</f>
        <v>0</v>
      </c>
    </row>
    <row r="43" spans="1:10" ht="14.25" customHeight="1">
      <c r="A43" s="7"/>
      <c r="B43" s="8"/>
      <c r="C43" s="11"/>
      <c r="D43" s="10"/>
      <c r="E43" s="11"/>
      <c r="F43" s="9"/>
      <c r="G43" s="58"/>
      <c r="H43" s="56"/>
      <c r="I43" s="26" t="s">
        <v>69</v>
      </c>
      <c r="J43" s="26">
        <f>COUNTIF(Keren,24)+COUNTIF(Keren2,24)</f>
        <v>0</v>
      </c>
    </row>
    <row r="44" spans="1:10" ht="14.25" customHeight="1">
      <c r="A44" s="7"/>
      <c r="B44" s="8"/>
      <c r="C44" s="11"/>
      <c r="D44" s="10"/>
      <c r="E44" s="11"/>
      <c r="F44" s="11"/>
      <c r="G44" s="58"/>
      <c r="H44" s="56"/>
      <c r="I44" s="26" t="s">
        <v>71</v>
      </c>
      <c r="J44" s="26">
        <f>COUNTIF(Keren,25)+COUNTIF(Keren2,25)</f>
        <v>0</v>
      </c>
    </row>
    <row r="45" spans="1:10" ht="14.25" customHeight="1">
      <c r="A45" s="7"/>
      <c r="B45" s="8"/>
      <c r="C45" s="11"/>
      <c r="D45" s="10"/>
      <c r="E45" s="11"/>
      <c r="F45" s="11"/>
      <c r="G45" s="58"/>
      <c r="H45" s="56"/>
      <c r="I45" s="26" t="s">
        <v>23</v>
      </c>
      <c r="J45" s="26">
        <f>COUNTIF(Keren,26)+COUNTIF(Keren2,26)</f>
        <v>0</v>
      </c>
    </row>
    <row r="46" spans="1:10" ht="14.25" customHeight="1">
      <c r="A46" s="7"/>
      <c r="B46" s="8"/>
      <c r="C46" s="11"/>
      <c r="D46" s="10"/>
      <c r="E46" s="11"/>
      <c r="F46" s="11"/>
      <c r="G46" s="58"/>
      <c r="H46" s="56"/>
      <c r="I46" s="26" t="s">
        <v>25</v>
      </c>
      <c r="J46" s="26">
        <f>COUNTIF(Keren,27)+COUNTIF(Keren2,27)</f>
        <v>0</v>
      </c>
    </row>
    <row r="47" spans="1:10" ht="14.25" customHeight="1">
      <c r="A47" s="7"/>
      <c r="B47" s="8"/>
      <c r="C47" s="11"/>
      <c r="D47" s="10"/>
      <c r="E47" s="9"/>
      <c r="F47" s="11"/>
      <c r="G47" s="58"/>
      <c r="H47" s="56"/>
      <c r="I47" s="26" t="s">
        <v>28</v>
      </c>
      <c r="J47" s="26">
        <f>COUNTIF(Keren,28)+COUNTIF(Keren2,28)</f>
        <v>0</v>
      </c>
    </row>
    <row r="48" spans="1:10" ht="14.25" customHeight="1">
      <c r="A48" s="7"/>
      <c r="B48" s="8"/>
      <c r="C48" s="11"/>
      <c r="D48" s="10"/>
      <c r="E48" s="11"/>
      <c r="F48" s="11"/>
      <c r="G48" s="58"/>
      <c r="H48" s="56"/>
      <c r="I48" s="26" t="s">
        <v>30</v>
      </c>
      <c r="J48" s="26">
        <f>COUNTIF(Keren,29)+COUNTIF(Keren2,29)</f>
        <v>0</v>
      </c>
    </row>
    <row r="49" spans="1:10" ht="14.25" customHeight="1">
      <c r="A49" s="7"/>
      <c r="B49" s="8"/>
      <c r="C49" s="11"/>
      <c r="D49" s="10"/>
      <c r="E49" s="11"/>
      <c r="F49" s="11"/>
      <c r="G49" s="58"/>
      <c r="H49" s="56"/>
      <c r="I49" s="26" t="s">
        <v>32</v>
      </c>
      <c r="J49" s="26">
        <f>COUNTIF(Keren,30)+COUNTIF(Keren2,30)</f>
        <v>0</v>
      </c>
    </row>
    <row r="50" spans="1:10" ht="14.25" customHeight="1">
      <c r="A50" s="7"/>
      <c r="B50" s="8"/>
      <c r="C50" s="11"/>
      <c r="D50" s="10"/>
      <c r="E50" s="11"/>
      <c r="F50" s="11"/>
      <c r="G50" s="58"/>
      <c r="H50" s="56"/>
      <c r="I50" s="26" t="s">
        <v>34</v>
      </c>
      <c r="J50" s="26">
        <f>COUNTIF(Keren,31)+COUNTIF(Keren2,31)</f>
        <v>0</v>
      </c>
    </row>
    <row r="51" spans="1:10" ht="14.25" customHeight="1">
      <c r="A51" s="7"/>
      <c r="B51" s="8"/>
      <c r="C51" s="11"/>
      <c r="D51" s="10"/>
      <c r="E51" s="11"/>
      <c r="F51" s="9"/>
      <c r="G51" s="58"/>
      <c r="H51" s="56"/>
      <c r="I51" s="26" t="s">
        <v>36</v>
      </c>
      <c r="J51" s="26">
        <f>COUNTIF(Keren,32)+COUNTIF(Keren2,32)</f>
        <v>0</v>
      </c>
    </row>
    <row r="52" spans="1:10" ht="14.25" customHeight="1">
      <c r="A52" s="7"/>
      <c r="B52" s="8"/>
      <c r="C52" s="11"/>
      <c r="D52" s="10"/>
      <c r="E52" s="11"/>
      <c r="F52" s="11"/>
      <c r="G52" s="58"/>
      <c r="H52" s="56"/>
      <c r="I52" s="26" t="s">
        <v>38</v>
      </c>
      <c r="J52" s="26">
        <f>COUNTIF(Keren,33)+COUNTIF(Keren2,33)</f>
        <v>0</v>
      </c>
    </row>
    <row r="53" spans="1:10" ht="14.25" customHeight="1">
      <c r="A53" s="7"/>
      <c r="B53" s="8"/>
      <c r="C53" s="11"/>
      <c r="D53" s="10"/>
      <c r="E53" s="11"/>
      <c r="F53" s="11"/>
      <c r="G53" s="58"/>
      <c r="H53" s="56"/>
      <c r="I53" s="26" t="s">
        <v>40</v>
      </c>
      <c r="J53" s="26">
        <f>COUNTIF(Keren,34)+COUNTIF(Keren2,34)</f>
        <v>0</v>
      </c>
    </row>
    <row r="54" spans="1:10" ht="14.25" customHeight="1">
      <c r="A54" s="7"/>
      <c r="B54" s="8"/>
      <c r="C54" s="11"/>
      <c r="D54" s="10"/>
      <c r="E54" s="11"/>
      <c r="F54" s="11"/>
      <c r="G54" s="58"/>
      <c r="H54" s="56"/>
      <c r="I54" s="26" t="s">
        <v>42</v>
      </c>
      <c r="J54" s="26">
        <f>COUNTIF(Keren,35)+COUNTIF(Keren2,35)</f>
        <v>0</v>
      </c>
    </row>
    <row r="55" spans="1:10" ht="14.25" customHeight="1">
      <c r="A55" s="7"/>
      <c r="B55" s="8"/>
      <c r="C55" s="11"/>
      <c r="D55" s="10"/>
      <c r="E55" s="9"/>
      <c r="F55" s="9"/>
      <c r="G55" s="58"/>
      <c r="H55" s="56"/>
      <c r="I55" s="26" t="s">
        <v>44</v>
      </c>
      <c r="J55" s="26">
        <f>COUNTIF(Keren,36)+COUNTIF(Keren2,36)</f>
        <v>0</v>
      </c>
    </row>
    <row r="56" spans="1:10" ht="14.25" customHeight="1">
      <c r="A56" s="7"/>
      <c r="B56" s="8"/>
      <c r="C56" s="11"/>
      <c r="D56" s="10"/>
      <c r="E56" s="11"/>
      <c r="F56" s="11"/>
      <c r="G56" s="58"/>
      <c r="H56" s="56"/>
      <c r="I56" s="26" t="s">
        <v>46</v>
      </c>
      <c r="J56" s="26">
        <f>COUNTIF(Keren,37)+COUNTIF(Keren2,37)</f>
        <v>0</v>
      </c>
    </row>
    <row r="57" spans="1:10" ht="14.25" customHeight="1">
      <c r="A57" s="7"/>
      <c r="B57" s="8"/>
      <c r="C57" s="11"/>
      <c r="D57" s="10"/>
      <c r="E57" s="11"/>
      <c r="F57" s="11"/>
      <c r="G57" s="58"/>
      <c r="H57" s="56"/>
      <c r="I57" s="26" t="s">
        <v>48</v>
      </c>
      <c r="J57" s="26">
        <f>COUNTIF(Keren,38)+COUNTIF(Keren2,38)</f>
        <v>0</v>
      </c>
    </row>
    <row r="58" spans="1:10" ht="14.25" customHeight="1">
      <c r="A58" s="7"/>
      <c r="B58" s="8"/>
      <c r="C58" s="11"/>
      <c r="D58" s="10"/>
      <c r="E58" s="11"/>
      <c r="F58" s="11"/>
      <c r="G58" s="58"/>
      <c r="H58" s="56"/>
      <c r="I58" s="26" t="s">
        <v>50</v>
      </c>
      <c r="J58" s="26">
        <f>COUNTIF(Keren,39)+COUNTIF(Keren2,39)</f>
        <v>0</v>
      </c>
    </row>
    <row r="59" spans="1:10" ht="14.25" customHeight="1">
      <c r="A59" s="7"/>
      <c r="B59" s="8"/>
      <c r="C59" s="11"/>
      <c r="D59" s="10"/>
      <c r="E59" s="9"/>
      <c r="F59" s="11"/>
      <c r="G59" s="58"/>
      <c r="H59" s="56"/>
      <c r="I59" s="26" t="s">
        <v>52</v>
      </c>
      <c r="J59" s="26">
        <f>COUNTIF(Keren,40)+COUNTIF(Keren2,40)</f>
        <v>0</v>
      </c>
    </row>
    <row r="60" spans="1:10" ht="14.25" customHeight="1">
      <c r="A60" s="7"/>
      <c r="B60" s="8"/>
      <c r="C60" s="11"/>
      <c r="D60" s="10"/>
      <c r="E60" s="11"/>
      <c r="F60" s="9"/>
      <c r="G60" s="58"/>
      <c r="H60" s="56"/>
      <c r="I60" s="26" t="s">
        <v>54</v>
      </c>
      <c r="J60" s="26">
        <f>COUNTIF(Keren,41)+COUNTIF(Keren2,41)</f>
        <v>0</v>
      </c>
    </row>
    <row r="61" spans="1:10" ht="14.25" customHeight="1">
      <c r="A61" s="7"/>
      <c r="B61" s="8"/>
      <c r="C61" s="11"/>
      <c r="D61" s="10"/>
      <c r="E61" s="11"/>
      <c r="F61" s="11"/>
      <c r="G61" s="58"/>
      <c r="H61" s="56"/>
      <c r="I61" s="26" t="s">
        <v>56</v>
      </c>
      <c r="J61" s="26">
        <f>COUNTIF(Keren,42)+COUNTIF(Keren2,42)</f>
        <v>0</v>
      </c>
    </row>
    <row r="62" spans="1:10" ht="14.25" customHeight="1">
      <c r="A62" s="7"/>
      <c r="B62" s="8"/>
      <c r="C62" s="11"/>
      <c r="D62" s="10"/>
      <c r="E62" s="11"/>
      <c r="F62" s="11"/>
      <c r="G62" s="58"/>
      <c r="H62" s="56"/>
      <c r="I62" s="26" t="s">
        <v>58</v>
      </c>
      <c r="J62" s="26">
        <f>COUNTIF(Keren,43)+COUNTIF(Keren2,43)</f>
        <v>0</v>
      </c>
    </row>
    <row r="63" spans="1:10" ht="14.25" customHeight="1">
      <c r="A63" s="7"/>
      <c r="B63" s="8"/>
      <c r="C63" s="11"/>
      <c r="D63" s="10"/>
      <c r="E63" s="11"/>
      <c r="F63" s="11"/>
      <c r="G63" s="58"/>
      <c r="H63" s="56"/>
      <c r="I63" s="26" t="s">
        <v>60</v>
      </c>
      <c r="J63" s="26">
        <f>COUNTIF(Keren,44)+COUNTIF(Keren2,44)</f>
        <v>0</v>
      </c>
    </row>
    <row r="64" spans="1:10" ht="14.25" customHeight="1">
      <c r="A64" s="7"/>
      <c r="B64" s="8"/>
      <c r="C64" s="11"/>
      <c r="D64" s="10"/>
      <c r="E64" s="11"/>
      <c r="F64" s="11"/>
      <c r="G64" s="58"/>
      <c r="H64" s="56"/>
      <c r="I64" s="26" t="s">
        <v>62</v>
      </c>
      <c r="J64" s="26">
        <f>COUNTIF(Keren,45)+COUNTIF(Keren2,45)</f>
        <v>0</v>
      </c>
    </row>
    <row r="65" spans="1:10" ht="14.25" customHeight="1">
      <c r="A65" s="7"/>
      <c r="B65" s="8"/>
      <c r="C65" s="11"/>
      <c r="D65" s="10"/>
      <c r="E65" s="11"/>
      <c r="F65" s="11"/>
      <c r="G65" s="58"/>
      <c r="H65" s="56"/>
      <c r="I65" s="26" t="s">
        <v>64</v>
      </c>
      <c r="J65" s="26">
        <f>COUNTIF(Keren,46)+COUNTIF(Keren2,46)</f>
        <v>0</v>
      </c>
    </row>
    <row r="66" spans="1:10" ht="14.25" customHeight="1">
      <c r="A66" s="7"/>
      <c r="B66" s="8"/>
      <c r="C66" s="11"/>
      <c r="D66" s="10"/>
      <c r="E66" s="11"/>
      <c r="F66" s="11"/>
      <c r="G66" s="58"/>
      <c r="H66" s="56"/>
      <c r="I66" s="26" t="s">
        <v>66</v>
      </c>
      <c r="J66" s="26">
        <f>COUNTIF(Keren,47)+COUNTIF(Keren2,47)</f>
        <v>0</v>
      </c>
    </row>
    <row r="67" spans="1:10" ht="14.25" customHeight="1">
      <c r="A67" s="7"/>
      <c r="B67" s="8"/>
      <c r="C67" s="11"/>
      <c r="D67" s="10"/>
      <c r="E67" s="11"/>
      <c r="F67" s="11"/>
      <c r="G67" s="58"/>
      <c r="H67" s="56"/>
      <c r="I67" s="26" t="s">
        <v>68</v>
      </c>
      <c r="J67" s="26">
        <f>COUNTIF(Keren,48)+COUNTIF(Keren2,48)</f>
        <v>0</v>
      </c>
    </row>
    <row r="68" spans="1:10" ht="14.25" customHeight="1">
      <c r="A68" s="7"/>
      <c r="B68" s="8"/>
      <c r="C68" s="11"/>
      <c r="D68" s="10"/>
      <c r="E68" s="11"/>
      <c r="F68" s="11"/>
      <c r="G68" s="58"/>
      <c r="H68" s="56"/>
      <c r="I68" s="26" t="s">
        <v>70</v>
      </c>
      <c r="J68" s="26">
        <f>COUNTIF(Keren,49)+COUNTIF(Keren2,49)</f>
        <v>0</v>
      </c>
    </row>
    <row r="69" spans="1:10" ht="14.25" customHeight="1">
      <c r="A69" s="7"/>
      <c r="B69" s="8"/>
      <c r="C69" s="11"/>
      <c r="D69" s="10"/>
      <c r="E69" s="11"/>
      <c r="F69" s="11"/>
      <c r="G69" s="58"/>
      <c r="H69" s="56"/>
      <c r="I69" s="26" t="s">
        <v>72</v>
      </c>
      <c r="J69" s="26">
        <f>COUNTIF(Keren,50)+COUNTIF(Keren2,50)</f>
        <v>0</v>
      </c>
    </row>
    <row r="70" spans="1:5" ht="14.25">
      <c r="A70" s="22"/>
      <c r="B70" s="22"/>
      <c r="C70" s="22"/>
      <c r="E70" s="21"/>
    </row>
    <row r="71" spans="1:3" ht="14.25">
      <c r="A71" s="22"/>
      <c r="B71" s="22"/>
      <c r="C71" s="22"/>
    </row>
    <row r="72" spans="1:3" ht="14.25">
      <c r="A72" s="22"/>
      <c r="B72" s="22"/>
      <c r="C72" s="22"/>
    </row>
    <row r="73" spans="1:8" ht="15">
      <c r="A73" s="13" t="s">
        <v>21</v>
      </c>
      <c r="B73" s="14">
        <f>COUNT(Keren,Keren2)</f>
        <v>0</v>
      </c>
      <c r="C73" s="12"/>
      <c r="D73" s="12"/>
      <c r="E73" s="12"/>
      <c r="F73" s="15"/>
      <c r="G73" s="16"/>
      <c r="H73" s="17"/>
    </row>
    <row r="74" spans="1:8" ht="15">
      <c r="A74" s="31" t="s">
        <v>26</v>
      </c>
      <c r="B74" s="18">
        <v>5</v>
      </c>
      <c r="C74" s="19">
        <f>SUM(B73*B74)</f>
        <v>0</v>
      </c>
      <c r="D74" s="12"/>
      <c r="E74" s="12"/>
      <c r="F74" s="17"/>
      <c r="G74" s="31"/>
      <c r="H74" s="18"/>
    </row>
    <row r="75" spans="1:6" ht="15">
      <c r="A75" s="22"/>
      <c r="B75" s="22"/>
      <c r="C75" s="22"/>
      <c r="E75" s="20"/>
      <c r="F75" s="19"/>
    </row>
    <row r="76" spans="1:5" ht="14.25">
      <c r="A76" s="22"/>
      <c r="B76" s="22"/>
      <c r="C76" s="22"/>
      <c r="E76" s="21"/>
    </row>
    <row r="77" spans="1:5" ht="14.25">
      <c r="A77" s="22"/>
      <c r="B77" s="22"/>
      <c r="C77" s="22"/>
      <c r="E77" s="21"/>
    </row>
    <row r="78" spans="1:5" ht="14.25">
      <c r="A78" s="22"/>
      <c r="B78" s="22"/>
      <c r="C78" s="22"/>
      <c r="E78" s="21"/>
    </row>
    <row r="79" spans="1:3" ht="14.25">
      <c r="A79" s="22"/>
      <c r="B79" s="22"/>
      <c r="C79" s="22"/>
    </row>
    <row r="80" spans="1:3" ht="14.25">
      <c r="A80" s="22"/>
      <c r="B80" s="22"/>
      <c r="C80" s="22"/>
    </row>
    <row r="81" spans="1:3" ht="14.25">
      <c r="A81" s="22"/>
      <c r="B81" s="22"/>
      <c r="C81" s="22"/>
    </row>
    <row r="82" spans="1:3" ht="14.25">
      <c r="A82" s="22"/>
      <c r="B82" s="22"/>
      <c r="C82" s="22"/>
    </row>
    <row r="83" spans="1:3" ht="14.25">
      <c r="A83" s="22"/>
      <c r="B83" s="22"/>
      <c r="C83" s="22"/>
    </row>
    <row r="84" spans="1:3" ht="14.25">
      <c r="A84" s="22"/>
      <c r="B84" s="22"/>
      <c r="C84" s="22"/>
    </row>
    <row r="85" spans="1:3" ht="14.25">
      <c r="A85" s="22"/>
      <c r="B85" s="22"/>
      <c r="C85" s="22"/>
    </row>
    <row r="86" spans="1:3" ht="14.25">
      <c r="A86" s="22"/>
      <c r="B86" s="22"/>
      <c r="C86" s="22"/>
    </row>
    <row r="87" spans="1:3" ht="14.25">
      <c r="A87" s="22"/>
      <c r="B87" s="22"/>
      <c r="C87" s="22"/>
    </row>
    <row r="88" spans="1:3" ht="14.25">
      <c r="A88" s="22"/>
      <c r="B88" s="22"/>
      <c r="C88" s="22"/>
    </row>
    <row r="89" spans="1:3" ht="14.25">
      <c r="A89" s="22"/>
      <c r="B89" s="22"/>
      <c r="C89" s="22"/>
    </row>
    <row r="90" spans="1:3" ht="14.25">
      <c r="A90" s="22"/>
      <c r="B90" s="22"/>
      <c r="C90" s="22"/>
    </row>
    <row r="91" spans="1:3" ht="14.25">
      <c r="A91" s="22"/>
      <c r="B91" s="22"/>
      <c r="C91" s="22"/>
    </row>
    <row r="92" spans="1:3" ht="14.25">
      <c r="A92" s="22"/>
      <c r="B92" s="22"/>
      <c r="C92" s="22"/>
    </row>
    <row r="93" spans="1:3" ht="14.25">
      <c r="A93" s="22"/>
      <c r="B93" s="22"/>
      <c r="C93" s="22"/>
    </row>
    <row r="94" spans="1:3" ht="14.25">
      <c r="A94" s="22"/>
      <c r="B94" s="22"/>
      <c r="C94" s="22"/>
    </row>
    <row r="95" spans="1:3" ht="14.25">
      <c r="A95" s="22"/>
      <c r="B95" s="22"/>
      <c r="C95" s="22"/>
    </row>
    <row r="96" spans="1:3" ht="14.25">
      <c r="A96" s="22"/>
      <c r="B96" s="22"/>
      <c r="C96" s="22"/>
    </row>
    <row r="97" spans="1:3" ht="14.25">
      <c r="A97" s="22"/>
      <c r="B97" s="22"/>
      <c r="C97" s="22"/>
    </row>
    <row r="98" spans="1:3" ht="14.25">
      <c r="A98" s="22"/>
      <c r="B98" s="22"/>
      <c r="C98" s="22"/>
    </row>
    <row r="99" spans="1:6" ht="14.25">
      <c r="A99" s="1"/>
      <c r="E99" s="1"/>
      <c r="F99" s="1"/>
    </row>
  </sheetData>
  <sheetProtection/>
  <mergeCells count="20">
    <mergeCell ref="A16:H16"/>
    <mergeCell ref="B7:D7"/>
    <mergeCell ref="F7:H7"/>
    <mergeCell ref="A6:D6"/>
    <mergeCell ref="B10:E10"/>
    <mergeCell ref="A15:H15"/>
    <mergeCell ref="B9:E9"/>
    <mergeCell ref="G9:H9"/>
    <mergeCell ref="B11:E11"/>
    <mergeCell ref="G11:H11"/>
    <mergeCell ref="G10:H10"/>
    <mergeCell ref="A8:D8"/>
    <mergeCell ref="G13:H13"/>
    <mergeCell ref="A14:H14"/>
    <mergeCell ref="B4:C4"/>
    <mergeCell ref="B5:C5"/>
    <mergeCell ref="E5:F5"/>
    <mergeCell ref="B12:E12"/>
    <mergeCell ref="G12:H12"/>
    <mergeCell ref="B13:E13"/>
  </mergeCells>
  <printOptions/>
  <pageMargins left="0.7" right="0.7" top="0.75" bottom="0.75" header="0.3" footer="0.3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</dc:creator>
  <cp:keywords/>
  <dc:description/>
  <cp:lastModifiedBy>Ischa van de Burgt</cp:lastModifiedBy>
  <cp:lastPrinted>2022-04-02T09:38:16Z</cp:lastPrinted>
  <dcterms:created xsi:type="dcterms:W3CDTF">2014-06-15T08:38:50Z</dcterms:created>
  <dcterms:modified xsi:type="dcterms:W3CDTF">2022-04-04T16:01:11Z</dcterms:modified>
  <cp:category/>
  <cp:version/>
  <cp:contentType/>
  <cp:contentStatus/>
</cp:coreProperties>
</file>